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Beszámoló\kilátó\"/>
    </mc:Choice>
  </mc:AlternateContent>
  <bookViews>
    <workbookView xWindow="0" yWindow="0" windowWidth="20490" windowHeight="7755"/>
  </bookViews>
  <sheets>
    <sheet name="Munka1" sheetId="1" r:id="rId1"/>
  </sheets>
  <definedNames>
    <definedName name="_xlnm.Print_Area" localSheetId="0">Munka1!$A$1:$F$95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 s="1"/>
  <c r="G75" i="1"/>
  <c r="G74" i="1"/>
  <c r="G73" i="1"/>
  <c r="G66" i="1"/>
  <c r="G65" i="1"/>
  <c r="G64" i="1"/>
  <c r="G63" i="1"/>
  <c r="G62" i="1"/>
  <c r="G61" i="1"/>
  <c r="G68" i="1" s="1"/>
  <c r="F68" i="1" s="1"/>
  <c r="F79" i="1" l="1"/>
  <c r="B95" i="1"/>
  <c r="F54" i="1"/>
  <c r="F53" i="1"/>
  <c r="F55" i="1" s="1"/>
  <c r="E54" i="1"/>
  <c r="E53" i="1"/>
  <c r="C84" i="1" l="1"/>
  <c r="C85" i="1"/>
  <c r="E55" i="1"/>
</calcChain>
</file>

<file path=xl/sharedStrings.xml><?xml version="1.0" encoding="utf-8"?>
<sst xmlns="http://schemas.openxmlformats.org/spreadsheetml/2006/main" count="158" uniqueCount="71">
  <si>
    <t>Kezdő dátum:</t>
  </si>
  <si>
    <t>2018.01.01   00:00:00</t>
  </si>
  <si>
    <t>Záró dátum:</t>
  </si>
  <si>
    <t>2018.08.31   23:59:00</t>
  </si>
  <si>
    <t>Eladások</t>
  </si>
  <si>
    <t>Cikkszám</t>
  </si>
  <si>
    <t>Név</t>
  </si>
  <si>
    <t>Árkategória</t>
  </si>
  <si>
    <t>Egységár</t>
  </si>
  <si>
    <t>Mennyiség</t>
  </si>
  <si>
    <t>Elszámolási érték</t>
  </si>
  <si>
    <t>Ajándékutalvány felnőtt főszezon</t>
  </si>
  <si>
    <t>Alapár</t>
  </si>
  <si>
    <t>Babajegy</t>
  </si>
  <si>
    <t>10% kedvezmeny</t>
  </si>
  <si>
    <t>Baseball sapka</t>
  </si>
  <si>
    <t>Bögre</t>
  </si>
  <si>
    <t>Bor</t>
  </si>
  <si>
    <t>Csoportos felnőtt belépőjegy</t>
  </si>
  <si>
    <t>Csoportos gyermek belépőjegy</t>
  </si>
  <si>
    <t>Emlékérme</t>
  </si>
  <si>
    <t>Felnőtt belépőjegy</t>
  </si>
  <si>
    <t>Földvárkártyás kedvezmeny</t>
  </si>
  <si>
    <t>Turistakártyás kedvezmeny</t>
  </si>
  <si>
    <t>Gumikacsa</t>
  </si>
  <si>
    <t>Gyermek belépőjegy</t>
  </si>
  <si>
    <t>Hátizsák</t>
  </si>
  <si>
    <t>Homokozó szett</t>
  </si>
  <si>
    <t>Hűtőmágnes</t>
  </si>
  <si>
    <t>Ingyenjegy</t>
  </si>
  <si>
    <t>Ingyenjegy kisero/sajto</t>
  </si>
  <si>
    <t>Kavezo berlet</t>
  </si>
  <si>
    <t>Kulcstartó</t>
  </si>
  <si>
    <t>Strandlabda</t>
  </si>
  <si>
    <t>Strandtáska</t>
  </si>
  <si>
    <t>Szilikon karpánt</t>
  </si>
  <si>
    <t>Táskafogas</t>
  </si>
  <si>
    <t>Törölköző N</t>
  </si>
  <si>
    <t>Turista érme</t>
  </si>
  <si>
    <t>Viharjegy felnőtt</t>
  </si>
  <si>
    <t>Viharjegy gyerek</t>
  </si>
  <si>
    <t>Voucher felnőtt</t>
  </si>
  <si>
    <t>Voucher gyermek</t>
  </si>
  <si>
    <t>Összesen</t>
  </si>
  <si>
    <t>Eladások - Földvárkártyás kedvezmeny</t>
  </si>
  <si>
    <t>Eladások - Turistakártyás kedvezmeny</t>
  </si>
  <si>
    <t>Eladások áfabontása</t>
  </si>
  <si>
    <t>Adókulcs</t>
  </si>
  <si>
    <t>Adót.</t>
  </si>
  <si>
    <t>Összeg</t>
  </si>
  <si>
    <t>27%    (27%)</t>
  </si>
  <si>
    <t>Fizetőeszközök listája</t>
  </si>
  <si>
    <t>Fizetőeszköz</t>
  </si>
  <si>
    <t>Érték</t>
  </si>
  <si>
    <t>Készpénz</t>
  </si>
  <si>
    <t>Bankkártya</t>
  </si>
  <si>
    <t>OTP SZÉP kártya</t>
  </si>
  <si>
    <t>Jegyárbevétel összesen:</t>
  </si>
  <si>
    <t>Ajándékbolt és egyéb (kávézó bérlet ajándék utalvány) árbevétele:</t>
  </si>
  <si>
    <t>Voucher gyerek</t>
  </si>
  <si>
    <t xml:space="preserve">Voucher </t>
  </si>
  <si>
    <t xml:space="preserve">Kilátó </t>
  </si>
  <si>
    <t>Felnőtt belépőjegy főszezonban</t>
  </si>
  <si>
    <t>Felnőtt belépőjegy előszezonban</t>
  </si>
  <si>
    <t>Gyermek belépőjegy főszezonban</t>
  </si>
  <si>
    <t>Gyermek belépőjegy előszezonban</t>
  </si>
  <si>
    <t>Viharjegy felnőtt főszezon</t>
  </si>
  <si>
    <t>Viharjegy gyerek főszezon</t>
  </si>
  <si>
    <t>Viharjegy felnőtt főszezonban</t>
  </si>
  <si>
    <t>Kedvezmény miatt kieső árbevétel:</t>
  </si>
  <si>
    <t>Kedvezmény miatt kieső árbevétel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</si>
</sst>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Ft&quot;_-;\-* #,##0\ &quot;Ft&quot;_-;_-* &quot;-&quot;\ &quot;Ft&quot;_-;_-@_-"/>
    <numFmt numFmtId="164" formatCode="0\ 000\ \ &quot;Ft&quot;"/>
    <numFmt numFmtId="165" formatCode="0\ \ &quot;db&quot;"/>
    <numFmt numFmtId="166" formatCode="00\ 000\ \ &quot;Ft&quot;"/>
    <numFmt numFmtId="167" formatCode="0\ \ &quot;Ft&quot;"/>
    <numFmt numFmtId="168" formatCode="00\ \ &quot;db&quot;"/>
    <numFmt numFmtId="169" formatCode="0000\ \ &quot;db&quot;"/>
    <numFmt numFmtId="170" formatCode="000\ \ &quot;Ft&quot;"/>
    <numFmt numFmtId="171" formatCode="0\ 000\ 000\ \ &quot;Ft&quot;"/>
    <numFmt numFmtId="172" formatCode="000\ \ &quot;db&quot;"/>
    <numFmt numFmtId="173" formatCode="000\ 000\ \ &quot;Ft&quot;"/>
    <numFmt numFmtId="174" formatCode="00000\ \ &quot;db&quot;"/>
    <numFmt numFmtId="175" formatCode="00\ 000\ 000\ 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indexed="1"/>
      <name val="Arial"/>
      <family val="2"/>
      <charset val="238"/>
    </font>
    <font>
      <b/>
      <sz val="10"/>
      <color indexed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9"/>
      <name val="Arial"/>
      <family val="2"/>
      <charset val="238"/>
    </font>
    <font>
      <sz val="11"/>
      <color theme="9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67"/>
        <bgColor indexed="6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6" fontId="3" fillId="0" borderId="1" xfId="0" applyNumberFormat="1" applyFont="1" applyFill="1" applyBorder="1" applyAlignment="1" applyProtection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8" fontId="3" fillId="0" borderId="1" xfId="0" applyNumberFormat="1" applyFont="1" applyFill="1" applyBorder="1" applyAlignment="1" applyProtection="1">
      <alignment horizontal="right"/>
    </xf>
    <xf numFmtId="169" fontId="3" fillId="0" borderId="1" xfId="0" applyNumberFormat="1" applyFont="1" applyFill="1" applyBorder="1" applyAlignment="1" applyProtection="1">
      <alignment horizontal="right"/>
    </xf>
    <xf numFmtId="170" fontId="3" fillId="0" borderId="1" xfId="0" applyNumberFormat="1" applyFont="1" applyFill="1" applyBorder="1" applyAlignment="1" applyProtection="1">
      <alignment horizontal="right"/>
    </xf>
    <xf numFmtId="171" fontId="3" fillId="0" borderId="1" xfId="0" applyNumberFormat="1" applyFont="1" applyFill="1" applyBorder="1" applyAlignment="1" applyProtection="1">
      <alignment horizontal="right"/>
    </xf>
    <xf numFmtId="172" fontId="3" fillId="0" borderId="1" xfId="0" applyNumberFormat="1" applyFont="1" applyFill="1" applyBorder="1" applyAlignment="1" applyProtection="1">
      <alignment horizontal="right"/>
    </xf>
    <xf numFmtId="173" fontId="3" fillId="0" borderId="1" xfId="0" applyNumberFormat="1" applyFont="1" applyFill="1" applyBorder="1" applyAlignment="1" applyProtection="1">
      <alignment horizontal="right"/>
    </xf>
    <xf numFmtId="174" fontId="3" fillId="0" borderId="1" xfId="0" applyNumberFormat="1" applyFont="1" applyFill="1" applyBorder="1" applyAlignment="1" applyProtection="1">
      <alignment horizontal="right"/>
    </xf>
    <xf numFmtId="175" fontId="3" fillId="0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left"/>
    </xf>
    <xf numFmtId="174" fontId="6" fillId="3" borderId="1" xfId="0" applyNumberFormat="1" applyFont="1" applyFill="1" applyBorder="1" applyAlignment="1" applyProtection="1">
      <alignment horizontal="right"/>
    </xf>
    <xf numFmtId="175" fontId="6" fillId="3" borderId="1" xfId="0" applyNumberFormat="1" applyFont="1" applyFill="1" applyBorder="1" applyAlignment="1" applyProtection="1">
      <alignment horizontal="right"/>
    </xf>
    <xf numFmtId="172" fontId="6" fillId="3" borderId="1" xfId="0" applyNumberFormat="1" applyFont="1" applyFill="1" applyBorder="1" applyAlignment="1" applyProtection="1">
      <alignment horizontal="right"/>
    </xf>
    <xf numFmtId="173" fontId="6" fillId="3" borderId="1" xfId="0" applyNumberFormat="1" applyFont="1" applyFill="1" applyBorder="1" applyAlignment="1" applyProtection="1">
      <alignment horizontal="right"/>
    </xf>
    <xf numFmtId="169" fontId="6" fillId="3" borderId="1" xfId="0" applyNumberFormat="1" applyFont="1" applyFill="1" applyBorder="1" applyAlignment="1" applyProtection="1">
      <alignment horizontal="right"/>
    </xf>
    <xf numFmtId="167" fontId="6" fillId="3" borderId="1" xfId="0" applyNumberFormat="1" applyFont="1" applyFill="1" applyBorder="1" applyAlignment="1" applyProtection="1">
      <alignment horizontal="right"/>
    </xf>
    <xf numFmtId="166" fontId="0" fillId="0" borderId="0" xfId="0" applyNumberFormat="1"/>
    <xf numFmtId="0" fontId="3" fillId="0" borderId="2" xfId="0" applyFont="1" applyFill="1" applyBorder="1" applyAlignment="1" applyProtection="1">
      <alignment horizontal="left"/>
    </xf>
    <xf numFmtId="166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173" fontId="1" fillId="0" borderId="0" xfId="0" applyNumberFormat="1" applyFont="1"/>
    <xf numFmtId="0" fontId="10" fillId="0" borderId="2" xfId="0" applyFont="1" applyFill="1" applyBorder="1" applyAlignment="1" applyProtection="1">
      <alignment horizontal="left"/>
    </xf>
    <xf numFmtId="0" fontId="1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73" fontId="12" fillId="0" borderId="0" xfId="0" applyNumberFormat="1" applyFont="1"/>
    <xf numFmtId="171" fontId="12" fillId="0" borderId="0" xfId="0" applyNumberFormat="1" applyFont="1"/>
    <xf numFmtId="0" fontId="14" fillId="0" borderId="2" xfId="0" applyFont="1" applyFill="1" applyBorder="1" applyAlignment="1" applyProtection="1">
      <alignment horizontal="left"/>
    </xf>
    <xf numFmtId="0" fontId="15" fillId="0" borderId="0" xfId="0" applyFont="1"/>
    <xf numFmtId="168" fontId="15" fillId="0" borderId="0" xfId="0" applyNumberFormat="1" applyFont="1"/>
    <xf numFmtId="42" fontId="16" fillId="0" borderId="0" xfId="0" applyNumberFormat="1" applyFont="1"/>
    <xf numFmtId="171" fontId="7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view="pageBreakPreview" topLeftCell="A49" zoomScale="60" zoomScaleNormal="100" workbookViewId="0">
      <selection activeCell="C19" sqref="C19"/>
    </sheetView>
  </sheetViews>
  <sheetFormatPr defaultRowHeight="15" x14ac:dyDescent="0.25"/>
  <cols>
    <col min="1" max="1" width="34" customWidth="1"/>
    <col min="2" max="2" width="30" customWidth="1"/>
    <col min="3" max="3" width="23.42578125" customWidth="1"/>
    <col min="4" max="4" width="11.5703125" customWidth="1"/>
    <col min="5" max="6" width="18.5703125" customWidth="1"/>
    <col min="7" max="7" width="11" bestFit="1" customWidth="1"/>
    <col min="257" max="257" width="58.5703125" customWidth="1"/>
    <col min="258" max="258" width="30" customWidth="1"/>
    <col min="259" max="259" width="23.42578125" customWidth="1"/>
    <col min="260" max="260" width="11.5703125" customWidth="1"/>
    <col min="261" max="262" width="18.5703125" customWidth="1"/>
    <col min="513" max="513" width="58.5703125" customWidth="1"/>
    <col min="514" max="514" width="30" customWidth="1"/>
    <col min="515" max="515" width="23.42578125" customWidth="1"/>
    <col min="516" max="516" width="11.5703125" customWidth="1"/>
    <col min="517" max="518" width="18.5703125" customWidth="1"/>
    <col min="769" max="769" width="58.5703125" customWidth="1"/>
    <col min="770" max="770" width="30" customWidth="1"/>
    <col min="771" max="771" width="23.42578125" customWidth="1"/>
    <col min="772" max="772" width="11.5703125" customWidth="1"/>
    <col min="773" max="774" width="18.5703125" customWidth="1"/>
    <col min="1025" max="1025" width="58.5703125" customWidth="1"/>
    <col min="1026" max="1026" width="30" customWidth="1"/>
    <col min="1027" max="1027" width="23.42578125" customWidth="1"/>
    <col min="1028" max="1028" width="11.5703125" customWidth="1"/>
    <col min="1029" max="1030" width="18.5703125" customWidth="1"/>
    <col min="1281" max="1281" width="58.5703125" customWidth="1"/>
    <col min="1282" max="1282" width="30" customWidth="1"/>
    <col min="1283" max="1283" width="23.42578125" customWidth="1"/>
    <col min="1284" max="1284" width="11.5703125" customWidth="1"/>
    <col min="1285" max="1286" width="18.5703125" customWidth="1"/>
    <col min="1537" max="1537" width="58.5703125" customWidth="1"/>
    <col min="1538" max="1538" width="30" customWidth="1"/>
    <col min="1539" max="1539" width="23.42578125" customWidth="1"/>
    <col min="1540" max="1540" width="11.5703125" customWidth="1"/>
    <col min="1541" max="1542" width="18.5703125" customWidth="1"/>
    <col min="1793" max="1793" width="58.5703125" customWidth="1"/>
    <col min="1794" max="1794" width="30" customWidth="1"/>
    <col min="1795" max="1795" width="23.42578125" customWidth="1"/>
    <col min="1796" max="1796" width="11.5703125" customWidth="1"/>
    <col min="1797" max="1798" width="18.5703125" customWidth="1"/>
    <col min="2049" max="2049" width="58.5703125" customWidth="1"/>
    <col min="2050" max="2050" width="30" customWidth="1"/>
    <col min="2051" max="2051" width="23.42578125" customWidth="1"/>
    <col min="2052" max="2052" width="11.5703125" customWidth="1"/>
    <col min="2053" max="2054" width="18.5703125" customWidth="1"/>
    <col min="2305" max="2305" width="58.5703125" customWidth="1"/>
    <col min="2306" max="2306" width="30" customWidth="1"/>
    <col min="2307" max="2307" width="23.42578125" customWidth="1"/>
    <col min="2308" max="2308" width="11.5703125" customWidth="1"/>
    <col min="2309" max="2310" width="18.5703125" customWidth="1"/>
    <col min="2561" max="2561" width="58.5703125" customWidth="1"/>
    <col min="2562" max="2562" width="30" customWidth="1"/>
    <col min="2563" max="2563" width="23.42578125" customWidth="1"/>
    <col min="2564" max="2564" width="11.5703125" customWidth="1"/>
    <col min="2565" max="2566" width="18.5703125" customWidth="1"/>
    <col min="2817" max="2817" width="58.5703125" customWidth="1"/>
    <col min="2818" max="2818" width="30" customWidth="1"/>
    <col min="2819" max="2819" width="23.42578125" customWidth="1"/>
    <col min="2820" max="2820" width="11.5703125" customWidth="1"/>
    <col min="2821" max="2822" width="18.5703125" customWidth="1"/>
    <col min="3073" max="3073" width="58.5703125" customWidth="1"/>
    <col min="3074" max="3074" width="30" customWidth="1"/>
    <col min="3075" max="3075" width="23.42578125" customWidth="1"/>
    <col min="3076" max="3076" width="11.5703125" customWidth="1"/>
    <col min="3077" max="3078" width="18.5703125" customWidth="1"/>
    <col min="3329" max="3329" width="58.5703125" customWidth="1"/>
    <col min="3330" max="3330" width="30" customWidth="1"/>
    <col min="3331" max="3331" width="23.42578125" customWidth="1"/>
    <col min="3332" max="3332" width="11.5703125" customWidth="1"/>
    <col min="3333" max="3334" width="18.5703125" customWidth="1"/>
    <col min="3585" max="3585" width="58.5703125" customWidth="1"/>
    <col min="3586" max="3586" width="30" customWidth="1"/>
    <col min="3587" max="3587" width="23.42578125" customWidth="1"/>
    <col min="3588" max="3588" width="11.5703125" customWidth="1"/>
    <col min="3589" max="3590" width="18.5703125" customWidth="1"/>
    <col min="3841" max="3841" width="58.5703125" customWidth="1"/>
    <col min="3842" max="3842" width="30" customWidth="1"/>
    <col min="3843" max="3843" width="23.42578125" customWidth="1"/>
    <col min="3844" max="3844" width="11.5703125" customWidth="1"/>
    <col min="3845" max="3846" width="18.5703125" customWidth="1"/>
    <col min="4097" max="4097" width="58.5703125" customWidth="1"/>
    <col min="4098" max="4098" width="30" customWidth="1"/>
    <col min="4099" max="4099" width="23.42578125" customWidth="1"/>
    <col min="4100" max="4100" width="11.5703125" customWidth="1"/>
    <col min="4101" max="4102" width="18.5703125" customWidth="1"/>
    <col min="4353" max="4353" width="58.5703125" customWidth="1"/>
    <col min="4354" max="4354" width="30" customWidth="1"/>
    <col min="4355" max="4355" width="23.42578125" customWidth="1"/>
    <col min="4356" max="4356" width="11.5703125" customWidth="1"/>
    <col min="4357" max="4358" width="18.5703125" customWidth="1"/>
    <col min="4609" max="4609" width="58.5703125" customWidth="1"/>
    <col min="4610" max="4610" width="30" customWidth="1"/>
    <col min="4611" max="4611" width="23.42578125" customWidth="1"/>
    <col min="4612" max="4612" width="11.5703125" customWidth="1"/>
    <col min="4613" max="4614" width="18.5703125" customWidth="1"/>
    <col min="4865" max="4865" width="58.5703125" customWidth="1"/>
    <col min="4866" max="4866" width="30" customWidth="1"/>
    <col min="4867" max="4867" width="23.42578125" customWidth="1"/>
    <col min="4868" max="4868" width="11.5703125" customWidth="1"/>
    <col min="4869" max="4870" width="18.5703125" customWidth="1"/>
    <col min="5121" max="5121" width="58.5703125" customWidth="1"/>
    <col min="5122" max="5122" width="30" customWidth="1"/>
    <col min="5123" max="5123" width="23.42578125" customWidth="1"/>
    <col min="5124" max="5124" width="11.5703125" customWidth="1"/>
    <col min="5125" max="5126" width="18.5703125" customWidth="1"/>
    <col min="5377" max="5377" width="58.5703125" customWidth="1"/>
    <col min="5378" max="5378" width="30" customWidth="1"/>
    <col min="5379" max="5379" width="23.42578125" customWidth="1"/>
    <col min="5380" max="5380" width="11.5703125" customWidth="1"/>
    <col min="5381" max="5382" width="18.5703125" customWidth="1"/>
    <col min="5633" max="5633" width="58.5703125" customWidth="1"/>
    <col min="5634" max="5634" width="30" customWidth="1"/>
    <col min="5635" max="5635" width="23.42578125" customWidth="1"/>
    <col min="5636" max="5636" width="11.5703125" customWidth="1"/>
    <col min="5637" max="5638" width="18.5703125" customWidth="1"/>
    <col min="5889" max="5889" width="58.5703125" customWidth="1"/>
    <col min="5890" max="5890" width="30" customWidth="1"/>
    <col min="5891" max="5891" width="23.42578125" customWidth="1"/>
    <col min="5892" max="5892" width="11.5703125" customWidth="1"/>
    <col min="5893" max="5894" width="18.5703125" customWidth="1"/>
    <col min="6145" max="6145" width="58.5703125" customWidth="1"/>
    <col min="6146" max="6146" width="30" customWidth="1"/>
    <col min="6147" max="6147" width="23.42578125" customWidth="1"/>
    <col min="6148" max="6148" width="11.5703125" customWidth="1"/>
    <col min="6149" max="6150" width="18.5703125" customWidth="1"/>
    <col min="6401" max="6401" width="58.5703125" customWidth="1"/>
    <col min="6402" max="6402" width="30" customWidth="1"/>
    <col min="6403" max="6403" width="23.42578125" customWidth="1"/>
    <col min="6404" max="6404" width="11.5703125" customWidth="1"/>
    <col min="6405" max="6406" width="18.5703125" customWidth="1"/>
    <col min="6657" max="6657" width="58.5703125" customWidth="1"/>
    <col min="6658" max="6658" width="30" customWidth="1"/>
    <col min="6659" max="6659" width="23.42578125" customWidth="1"/>
    <col min="6660" max="6660" width="11.5703125" customWidth="1"/>
    <col min="6661" max="6662" width="18.5703125" customWidth="1"/>
    <col min="6913" max="6913" width="58.5703125" customWidth="1"/>
    <col min="6914" max="6914" width="30" customWidth="1"/>
    <col min="6915" max="6915" width="23.42578125" customWidth="1"/>
    <col min="6916" max="6916" width="11.5703125" customWidth="1"/>
    <col min="6917" max="6918" width="18.5703125" customWidth="1"/>
    <col min="7169" max="7169" width="58.5703125" customWidth="1"/>
    <col min="7170" max="7170" width="30" customWidth="1"/>
    <col min="7171" max="7171" width="23.42578125" customWidth="1"/>
    <col min="7172" max="7172" width="11.5703125" customWidth="1"/>
    <col min="7173" max="7174" width="18.5703125" customWidth="1"/>
    <col min="7425" max="7425" width="58.5703125" customWidth="1"/>
    <col min="7426" max="7426" width="30" customWidth="1"/>
    <col min="7427" max="7427" width="23.42578125" customWidth="1"/>
    <col min="7428" max="7428" width="11.5703125" customWidth="1"/>
    <col min="7429" max="7430" width="18.5703125" customWidth="1"/>
    <col min="7681" max="7681" width="58.5703125" customWidth="1"/>
    <col min="7682" max="7682" width="30" customWidth="1"/>
    <col min="7683" max="7683" width="23.42578125" customWidth="1"/>
    <col min="7684" max="7684" width="11.5703125" customWidth="1"/>
    <col min="7685" max="7686" width="18.5703125" customWidth="1"/>
    <col min="7937" max="7937" width="58.5703125" customWidth="1"/>
    <col min="7938" max="7938" width="30" customWidth="1"/>
    <col min="7939" max="7939" width="23.42578125" customWidth="1"/>
    <col min="7940" max="7940" width="11.5703125" customWidth="1"/>
    <col min="7941" max="7942" width="18.5703125" customWidth="1"/>
    <col min="8193" max="8193" width="58.5703125" customWidth="1"/>
    <col min="8194" max="8194" width="30" customWidth="1"/>
    <col min="8195" max="8195" width="23.42578125" customWidth="1"/>
    <col min="8196" max="8196" width="11.5703125" customWidth="1"/>
    <col min="8197" max="8198" width="18.5703125" customWidth="1"/>
    <col min="8449" max="8449" width="58.5703125" customWidth="1"/>
    <col min="8450" max="8450" width="30" customWidth="1"/>
    <col min="8451" max="8451" width="23.42578125" customWidth="1"/>
    <col min="8452" max="8452" width="11.5703125" customWidth="1"/>
    <col min="8453" max="8454" width="18.5703125" customWidth="1"/>
    <col min="8705" max="8705" width="58.5703125" customWidth="1"/>
    <col min="8706" max="8706" width="30" customWidth="1"/>
    <col min="8707" max="8707" width="23.42578125" customWidth="1"/>
    <col min="8708" max="8708" width="11.5703125" customWidth="1"/>
    <col min="8709" max="8710" width="18.5703125" customWidth="1"/>
    <col min="8961" max="8961" width="58.5703125" customWidth="1"/>
    <col min="8962" max="8962" width="30" customWidth="1"/>
    <col min="8963" max="8963" width="23.42578125" customWidth="1"/>
    <col min="8964" max="8964" width="11.5703125" customWidth="1"/>
    <col min="8965" max="8966" width="18.5703125" customWidth="1"/>
    <col min="9217" max="9217" width="58.5703125" customWidth="1"/>
    <col min="9218" max="9218" width="30" customWidth="1"/>
    <col min="9219" max="9219" width="23.42578125" customWidth="1"/>
    <col min="9220" max="9220" width="11.5703125" customWidth="1"/>
    <col min="9221" max="9222" width="18.5703125" customWidth="1"/>
    <col min="9473" max="9473" width="58.5703125" customWidth="1"/>
    <col min="9474" max="9474" width="30" customWidth="1"/>
    <col min="9475" max="9475" width="23.42578125" customWidth="1"/>
    <col min="9476" max="9476" width="11.5703125" customWidth="1"/>
    <col min="9477" max="9478" width="18.5703125" customWidth="1"/>
    <col min="9729" max="9729" width="58.5703125" customWidth="1"/>
    <col min="9730" max="9730" width="30" customWidth="1"/>
    <col min="9731" max="9731" width="23.42578125" customWidth="1"/>
    <col min="9732" max="9732" width="11.5703125" customWidth="1"/>
    <col min="9733" max="9734" width="18.5703125" customWidth="1"/>
    <col min="9985" max="9985" width="58.5703125" customWidth="1"/>
    <col min="9986" max="9986" width="30" customWidth="1"/>
    <col min="9987" max="9987" width="23.42578125" customWidth="1"/>
    <col min="9988" max="9988" width="11.5703125" customWidth="1"/>
    <col min="9989" max="9990" width="18.5703125" customWidth="1"/>
    <col min="10241" max="10241" width="58.5703125" customWidth="1"/>
    <col min="10242" max="10242" width="30" customWidth="1"/>
    <col min="10243" max="10243" width="23.42578125" customWidth="1"/>
    <col min="10244" max="10244" width="11.5703125" customWidth="1"/>
    <col min="10245" max="10246" width="18.5703125" customWidth="1"/>
    <col min="10497" max="10497" width="58.5703125" customWidth="1"/>
    <col min="10498" max="10498" width="30" customWidth="1"/>
    <col min="10499" max="10499" width="23.42578125" customWidth="1"/>
    <col min="10500" max="10500" width="11.5703125" customWidth="1"/>
    <col min="10501" max="10502" width="18.5703125" customWidth="1"/>
    <col min="10753" max="10753" width="58.5703125" customWidth="1"/>
    <col min="10754" max="10754" width="30" customWidth="1"/>
    <col min="10755" max="10755" width="23.42578125" customWidth="1"/>
    <col min="10756" max="10756" width="11.5703125" customWidth="1"/>
    <col min="10757" max="10758" width="18.5703125" customWidth="1"/>
    <col min="11009" max="11009" width="58.5703125" customWidth="1"/>
    <col min="11010" max="11010" width="30" customWidth="1"/>
    <col min="11011" max="11011" width="23.42578125" customWidth="1"/>
    <col min="11012" max="11012" width="11.5703125" customWidth="1"/>
    <col min="11013" max="11014" width="18.5703125" customWidth="1"/>
    <col min="11265" max="11265" width="58.5703125" customWidth="1"/>
    <col min="11266" max="11266" width="30" customWidth="1"/>
    <col min="11267" max="11267" width="23.42578125" customWidth="1"/>
    <col min="11268" max="11268" width="11.5703125" customWidth="1"/>
    <col min="11269" max="11270" width="18.5703125" customWidth="1"/>
    <col min="11521" max="11521" width="58.5703125" customWidth="1"/>
    <col min="11522" max="11522" width="30" customWidth="1"/>
    <col min="11523" max="11523" width="23.42578125" customWidth="1"/>
    <col min="11524" max="11524" width="11.5703125" customWidth="1"/>
    <col min="11525" max="11526" width="18.5703125" customWidth="1"/>
    <col min="11777" max="11777" width="58.5703125" customWidth="1"/>
    <col min="11778" max="11778" width="30" customWidth="1"/>
    <col min="11779" max="11779" width="23.42578125" customWidth="1"/>
    <col min="11780" max="11780" width="11.5703125" customWidth="1"/>
    <col min="11781" max="11782" width="18.5703125" customWidth="1"/>
    <col min="12033" max="12033" width="58.5703125" customWidth="1"/>
    <col min="12034" max="12034" width="30" customWidth="1"/>
    <col min="12035" max="12035" width="23.42578125" customWidth="1"/>
    <col min="12036" max="12036" width="11.5703125" customWidth="1"/>
    <col min="12037" max="12038" width="18.5703125" customWidth="1"/>
    <col min="12289" max="12289" width="58.5703125" customWidth="1"/>
    <col min="12290" max="12290" width="30" customWidth="1"/>
    <col min="12291" max="12291" width="23.42578125" customWidth="1"/>
    <col min="12292" max="12292" width="11.5703125" customWidth="1"/>
    <col min="12293" max="12294" width="18.5703125" customWidth="1"/>
    <col min="12545" max="12545" width="58.5703125" customWidth="1"/>
    <col min="12546" max="12546" width="30" customWidth="1"/>
    <col min="12547" max="12547" width="23.42578125" customWidth="1"/>
    <col min="12548" max="12548" width="11.5703125" customWidth="1"/>
    <col min="12549" max="12550" width="18.5703125" customWidth="1"/>
    <col min="12801" max="12801" width="58.5703125" customWidth="1"/>
    <col min="12802" max="12802" width="30" customWidth="1"/>
    <col min="12803" max="12803" width="23.42578125" customWidth="1"/>
    <col min="12804" max="12804" width="11.5703125" customWidth="1"/>
    <col min="12805" max="12806" width="18.5703125" customWidth="1"/>
    <col min="13057" max="13057" width="58.5703125" customWidth="1"/>
    <col min="13058" max="13058" width="30" customWidth="1"/>
    <col min="13059" max="13059" width="23.42578125" customWidth="1"/>
    <col min="13060" max="13060" width="11.5703125" customWidth="1"/>
    <col min="13061" max="13062" width="18.5703125" customWidth="1"/>
    <col min="13313" max="13313" width="58.5703125" customWidth="1"/>
    <col min="13314" max="13314" width="30" customWidth="1"/>
    <col min="13315" max="13315" width="23.42578125" customWidth="1"/>
    <col min="13316" max="13316" width="11.5703125" customWidth="1"/>
    <col min="13317" max="13318" width="18.5703125" customWidth="1"/>
    <col min="13569" max="13569" width="58.5703125" customWidth="1"/>
    <col min="13570" max="13570" width="30" customWidth="1"/>
    <col min="13571" max="13571" width="23.42578125" customWidth="1"/>
    <col min="13572" max="13572" width="11.5703125" customWidth="1"/>
    <col min="13573" max="13574" width="18.5703125" customWidth="1"/>
    <col min="13825" max="13825" width="58.5703125" customWidth="1"/>
    <col min="13826" max="13826" width="30" customWidth="1"/>
    <col min="13827" max="13827" width="23.42578125" customWidth="1"/>
    <col min="13828" max="13828" width="11.5703125" customWidth="1"/>
    <col min="13829" max="13830" width="18.5703125" customWidth="1"/>
    <col min="14081" max="14081" width="58.5703125" customWidth="1"/>
    <col min="14082" max="14082" width="30" customWidth="1"/>
    <col min="14083" max="14083" width="23.42578125" customWidth="1"/>
    <col min="14084" max="14084" width="11.5703125" customWidth="1"/>
    <col min="14085" max="14086" width="18.5703125" customWidth="1"/>
    <col min="14337" max="14337" width="58.5703125" customWidth="1"/>
    <col min="14338" max="14338" width="30" customWidth="1"/>
    <col min="14339" max="14339" width="23.42578125" customWidth="1"/>
    <col min="14340" max="14340" width="11.5703125" customWidth="1"/>
    <col min="14341" max="14342" width="18.5703125" customWidth="1"/>
    <col min="14593" max="14593" width="58.5703125" customWidth="1"/>
    <col min="14594" max="14594" width="30" customWidth="1"/>
    <col min="14595" max="14595" width="23.42578125" customWidth="1"/>
    <col min="14596" max="14596" width="11.5703125" customWidth="1"/>
    <col min="14597" max="14598" width="18.5703125" customWidth="1"/>
    <col min="14849" max="14849" width="58.5703125" customWidth="1"/>
    <col min="14850" max="14850" width="30" customWidth="1"/>
    <col min="14851" max="14851" width="23.42578125" customWidth="1"/>
    <col min="14852" max="14852" width="11.5703125" customWidth="1"/>
    <col min="14853" max="14854" width="18.5703125" customWidth="1"/>
    <col min="15105" max="15105" width="58.5703125" customWidth="1"/>
    <col min="15106" max="15106" width="30" customWidth="1"/>
    <col min="15107" max="15107" width="23.42578125" customWidth="1"/>
    <col min="15108" max="15108" width="11.5703125" customWidth="1"/>
    <col min="15109" max="15110" width="18.5703125" customWidth="1"/>
    <col min="15361" max="15361" width="58.5703125" customWidth="1"/>
    <col min="15362" max="15362" width="30" customWidth="1"/>
    <col min="15363" max="15363" width="23.42578125" customWidth="1"/>
    <col min="15364" max="15364" width="11.5703125" customWidth="1"/>
    <col min="15365" max="15366" width="18.5703125" customWidth="1"/>
    <col min="15617" max="15617" width="58.5703125" customWidth="1"/>
    <col min="15618" max="15618" width="30" customWidth="1"/>
    <col min="15619" max="15619" width="23.42578125" customWidth="1"/>
    <col min="15620" max="15620" width="11.5703125" customWidth="1"/>
    <col min="15621" max="15622" width="18.5703125" customWidth="1"/>
    <col min="15873" max="15873" width="58.5703125" customWidth="1"/>
    <col min="15874" max="15874" width="30" customWidth="1"/>
    <col min="15875" max="15875" width="23.42578125" customWidth="1"/>
    <col min="15876" max="15876" width="11.5703125" customWidth="1"/>
    <col min="15877" max="15878" width="18.5703125" customWidth="1"/>
    <col min="16129" max="16129" width="58.5703125" customWidth="1"/>
    <col min="16130" max="16130" width="30" customWidth="1"/>
    <col min="16131" max="16131" width="23.42578125" customWidth="1"/>
    <col min="16132" max="16132" width="11.5703125" customWidth="1"/>
    <col min="16133" max="16134" width="18.5703125" customWidth="1"/>
  </cols>
  <sheetData>
    <row r="1" spans="1:6" x14ac:dyDescent="0.25">
      <c r="A1" s="1" t="s">
        <v>0</v>
      </c>
      <c r="B1" s="2" t="s">
        <v>1</v>
      </c>
    </row>
    <row r="2" spans="1:6" x14ac:dyDescent="0.25">
      <c r="A2" s="1" t="s">
        <v>2</v>
      </c>
      <c r="B2" s="2" t="s">
        <v>3</v>
      </c>
    </row>
    <row r="3" spans="1:6" ht="26.25" x14ac:dyDescent="0.4">
      <c r="C3" s="31" t="s">
        <v>61</v>
      </c>
    </row>
    <row r="4" spans="1:6" ht="15.75" x14ac:dyDescent="0.25">
      <c r="A4" s="3" t="s">
        <v>4</v>
      </c>
    </row>
    <row r="6" spans="1:6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</row>
    <row r="7" spans="1:6" x14ac:dyDescent="0.25">
      <c r="A7" s="5"/>
      <c r="B7" s="6" t="s">
        <v>11</v>
      </c>
      <c r="C7" s="6" t="s">
        <v>12</v>
      </c>
      <c r="D7" s="7">
        <v>1500</v>
      </c>
      <c r="E7" s="8">
        <v>6</v>
      </c>
      <c r="F7" s="7">
        <v>9000</v>
      </c>
    </row>
    <row r="8" spans="1:6" x14ac:dyDescent="0.25">
      <c r="A8" s="9"/>
      <c r="B8" s="6" t="s">
        <v>13</v>
      </c>
      <c r="C8" s="6" t="s">
        <v>14</v>
      </c>
      <c r="D8" s="10">
        <v>0</v>
      </c>
      <c r="E8" s="11">
        <v>12</v>
      </c>
      <c r="F8" s="10">
        <v>0</v>
      </c>
    </row>
    <row r="9" spans="1:6" x14ac:dyDescent="0.25">
      <c r="A9" s="10"/>
      <c r="B9" s="6" t="s">
        <v>13</v>
      </c>
      <c r="C9" s="6" t="s">
        <v>12</v>
      </c>
      <c r="D9" s="10">
        <v>0</v>
      </c>
      <c r="E9" s="12">
        <v>1499</v>
      </c>
      <c r="F9" s="10">
        <v>0</v>
      </c>
    </row>
    <row r="10" spans="1:6" x14ac:dyDescent="0.25">
      <c r="A10" s="10"/>
      <c r="B10" s="6" t="s">
        <v>15</v>
      </c>
      <c r="C10" s="6" t="s">
        <v>12</v>
      </c>
      <c r="D10" s="7">
        <v>1000</v>
      </c>
      <c r="E10" s="11">
        <v>39</v>
      </c>
      <c r="F10" s="9">
        <v>39000</v>
      </c>
    </row>
    <row r="11" spans="1:6" x14ac:dyDescent="0.25">
      <c r="A11" s="9"/>
      <c r="B11" s="6" t="s">
        <v>16</v>
      </c>
      <c r="C11" s="6" t="s">
        <v>12</v>
      </c>
      <c r="D11" s="7">
        <v>1000</v>
      </c>
      <c r="E11" s="11">
        <v>17</v>
      </c>
      <c r="F11" s="9">
        <v>17000</v>
      </c>
    </row>
    <row r="12" spans="1:6" x14ac:dyDescent="0.25">
      <c r="A12" s="9"/>
      <c r="B12" s="6" t="s">
        <v>17</v>
      </c>
      <c r="C12" s="6" t="s">
        <v>12</v>
      </c>
      <c r="D12" s="7">
        <v>3000</v>
      </c>
      <c r="E12" s="8">
        <v>1</v>
      </c>
      <c r="F12" s="7">
        <v>3000</v>
      </c>
    </row>
    <row r="13" spans="1:6" x14ac:dyDescent="0.25">
      <c r="A13" s="7"/>
      <c r="B13" s="6" t="s">
        <v>18</v>
      </c>
      <c r="C13" s="6" t="s">
        <v>12</v>
      </c>
      <c r="D13" s="13">
        <v>800</v>
      </c>
      <c r="E13" s="11">
        <v>86</v>
      </c>
      <c r="F13" s="9">
        <v>68800</v>
      </c>
    </row>
    <row r="14" spans="1:6" x14ac:dyDescent="0.25">
      <c r="A14" s="9"/>
      <c r="B14" s="6" t="s">
        <v>18</v>
      </c>
      <c r="C14" s="6" t="s">
        <v>12</v>
      </c>
      <c r="D14" s="7">
        <v>1200</v>
      </c>
      <c r="E14" s="12">
        <v>1322</v>
      </c>
      <c r="F14" s="14">
        <v>1586400</v>
      </c>
    </row>
    <row r="15" spans="1:6" x14ac:dyDescent="0.25">
      <c r="A15" s="14"/>
      <c r="B15" s="6" t="s">
        <v>19</v>
      </c>
      <c r="C15" s="6" t="s">
        <v>12</v>
      </c>
      <c r="D15" s="13">
        <v>400</v>
      </c>
      <c r="E15" s="11">
        <v>30</v>
      </c>
      <c r="F15" s="9">
        <v>12000</v>
      </c>
    </row>
    <row r="16" spans="1:6" x14ac:dyDescent="0.25">
      <c r="A16" s="9"/>
      <c r="B16" s="6" t="s">
        <v>19</v>
      </c>
      <c r="C16" s="6" t="s">
        <v>12</v>
      </c>
      <c r="D16" s="13">
        <v>800</v>
      </c>
      <c r="E16" s="12">
        <v>1725</v>
      </c>
      <c r="F16" s="14">
        <v>1380000</v>
      </c>
    </row>
    <row r="17" spans="1:6" x14ac:dyDescent="0.25">
      <c r="A17" s="14"/>
      <c r="B17" s="6" t="s">
        <v>20</v>
      </c>
      <c r="C17" s="6" t="s">
        <v>12</v>
      </c>
      <c r="D17" s="13">
        <v>600</v>
      </c>
      <c r="E17" s="15">
        <v>211</v>
      </c>
      <c r="F17" s="16">
        <v>126600</v>
      </c>
    </row>
    <row r="18" spans="1:6" x14ac:dyDescent="0.25">
      <c r="A18" s="16"/>
      <c r="B18" s="6" t="s">
        <v>21</v>
      </c>
      <c r="C18" s="6" t="s">
        <v>22</v>
      </c>
      <c r="D18" s="10">
        <v>0</v>
      </c>
      <c r="E18" s="12">
        <v>1087</v>
      </c>
      <c r="F18" s="10">
        <v>0</v>
      </c>
    </row>
    <row r="19" spans="1:6" x14ac:dyDescent="0.25">
      <c r="A19" s="10"/>
      <c r="B19" s="6" t="s">
        <v>21</v>
      </c>
      <c r="C19" s="6" t="s">
        <v>12</v>
      </c>
      <c r="D19" s="7">
        <v>1000</v>
      </c>
      <c r="E19" s="15">
        <v>872</v>
      </c>
      <c r="F19" s="16">
        <v>872000</v>
      </c>
    </row>
    <row r="20" spans="1:6" x14ac:dyDescent="0.25">
      <c r="A20" s="16"/>
      <c r="B20" s="6" t="s">
        <v>21</v>
      </c>
      <c r="C20" s="6" t="s">
        <v>23</v>
      </c>
      <c r="D20" s="7">
        <v>1200</v>
      </c>
      <c r="E20" s="15">
        <v>685</v>
      </c>
      <c r="F20" s="16">
        <v>822000</v>
      </c>
    </row>
    <row r="21" spans="1:6" x14ac:dyDescent="0.25">
      <c r="A21" s="16"/>
      <c r="B21" s="6" t="s">
        <v>21</v>
      </c>
      <c r="C21" s="6" t="s">
        <v>14</v>
      </c>
      <c r="D21" s="7">
        <v>1350</v>
      </c>
      <c r="E21" s="15">
        <v>325</v>
      </c>
      <c r="F21" s="16">
        <v>438750</v>
      </c>
    </row>
    <row r="22" spans="1:6" x14ac:dyDescent="0.25">
      <c r="A22" s="16"/>
      <c r="B22" s="6" t="s">
        <v>21</v>
      </c>
      <c r="C22" s="6" t="s">
        <v>12</v>
      </c>
      <c r="D22" s="7">
        <v>1500</v>
      </c>
      <c r="E22" s="17">
        <v>16676</v>
      </c>
      <c r="F22" s="18">
        <v>25014000</v>
      </c>
    </row>
    <row r="23" spans="1:6" x14ac:dyDescent="0.25">
      <c r="A23" s="18"/>
      <c r="B23" s="6" t="s">
        <v>24</v>
      </c>
      <c r="C23" s="6" t="s">
        <v>12</v>
      </c>
      <c r="D23" s="7">
        <v>1000</v>
      </c>
      <c r="E23" s="11">
        <v>89</v>
      </c>
      <c r="F23" s="9">
        <v>89000</v>
      </c>
    </row>
    <row r="24" spans="1:6" x14ac:dyDescent="0.25">
      <c r="A24" s="9"/>
      <c r="B24" s="6" t="s">
        <v>25</v>
      </c>
      <c r="C24" s="6" t="s">
        <v>22</v>
      </c>
      <c r="D24" s="10">
        <v>0</v>
      </c>
      <c r="E24" s="15">
        <v>196</v>
      </c>
      <c r="F24" s="10">
        <v>0</v>
      </c>
    </row>
    <row r="25" spans="1:6" x14ac:dyDescent="0.25">
      <c r="A25" s="10"/>
      <c r="B25" s="6" t="s">
        <v>25</v>
      </c>
      <c r="C25" s="6" t="s">
        <v>12</v>
      </c>
      <c r="D25" s="13">
        <v>500</v>
      </c>
      <c r="E25" s="15">
        <v>216</v>
      </c>
      <c r="F25" s="16">
        <v>108000</v>
      </c>
    </row>
    <row r="26" spans="1:6" x14ac:dyDescent="0.25">
      <c r="A26" s="16"/>
      <c r="B26" s="6" t="s">
        <v>25</v>
      </c>
      <c r="C26" s="6" t="s">
        <v>23</v>
      </c>
      <c r="D26" s="13">
        <v>800</v>
      </c>
      <c r="E26" s="15">
        <v>202</v>
      </c>
      <c r="F26" s="16">
        <v>161600</v>
      </c>
    </row>
    <row r="27" spans="1:6" x14ac:dyDescent="0.25">
      <c r="A27" s="16"/>
      <c r="B27" s="6" t="s">
        <v>25</v>
      </c>
      <c r="C27" s="6" t="s">
        <v>14</v>
      </c>
      <c r="D27" s="13">
        <v>900</v>
      </c>
      <c r="E27" s="11">
        <v>79</v>
      </c>
      <c r="F27" s="9">
        <v>71100</v>
      </c>
    </row>
    <row r="28" spans="1:6" x14ac:dyDescent="0.25">
      <c r="A28" s="9"/>
      <c r="B28" s="6" t="s">
        <v>25</v>
      </c>
      <c r="C28" s="6" t="s">
        <v>12</v>
      </c>
      <c r="D28" s="7">
        <v>1000</v>
      </c>
      <c r="E28" s="12">
        <v>4984</v>
      </c>
      <c r="F28" s="14">
        <v>4984000</v>
      </c>
    </row>
    <row r="29" spans="1:6" x14ac:dyDescent="0.25">
      <c r="A29" s="14"/>
      <c r="B29" s="6" t="s">
        <v>26</v>
      </c>
      <c r="C29" s="6" t="s">
        <v>12</v>
      </c>
      <c r="D29" s="7">
        <v>1500</v>
      </c>
      <c r="E29" s="11">
        <v>11</v>
      </c>
      <c r="F29" s="9">
        <v>16500</v>
      </c>
    </row>
    <row r="30" spans="1:6" x14ac:dyDescent="0.25">
      <c r="A30" s="9"/>
      <c r="B30" s="6" t="s">
        <v>27</v>
      </c>
      <c r="C30" s="6" t="s">
        <v>12</v>
      </c>
      <c r="D30" s="7">
        <v>1500</v>
      </c>
      <c r="E30" s="8">
        <v>5</v>
      </c>
      <c r="F30" s="7">
        <v>7500</v>
      </c>
    </row>
    <row r="31" spans="1:6" x14ac:dyDescent="0.25">
      <c r="A31" s="7"/>
      <c r="B31" s="6" t="s">
        <v>28</v>
      </c>
      <c r="C31" s="6" t="s">
        <v>12</v>
      </c>
      <c r="D31" s="13">
        <v>500</v>
      </c>
      <c r="E31" s="15">
        <v>438</v>
      </c>
      <c r="F31" s="16">
        <v>219000</v>
      </c>
    </row>
    <row r="32" spans="1:6" x14ac:dyDescent="0.25">
      <c r="A32" s="16"/>
      <c r="B32" s="6" t="s">
        <v>29</v>
      </c>
      <c r="C32" s="6" t="s">
        <v>12</v>
      </c>
      <c r="D32" s="10">
        <v>0</v>
      </c>
      <c r="E32" s="15">
        <v>344</v>
      </c>
      <c r="F32" s="10">
        <v>0</v>
      </c>
    </row>
    <row r="33" spans="1:6" x14ac:dyDescent="0.25">
      <c r="A33" s="10"/>
      <c r="B33" s="6" t="s">
        <v>30</v>
      </c>
      <c r="C33" s="6" t="s">
        <v>12</v>
      </c>
      <c r="D33" s="10">
        <v>0</v>
      </c>
      <c r="E33" s="15">
        <v>171</v>
      </c>
      <c r="F33" s="10">
        <v>0</v>
      </c>
    </row>
    <row r="34" spans="1:6" x14ac:dyDescent="0.25">
      <c r="A34" s="10"/>
      <c r="B34" s="6" t="s">
        <v>31</v>
      </c>
      <c r="C34" s="6" t="s">
        <v>12</v>
      </c>
      <c r="D34" s="7">
        <v>5000</v>
      </c>
      <c r="E34" s="11">
        <v>11</v>
      </c>
      <c r="F34" s="9">
        <v>55000</v>
      </c>
    </row>
    <row r="35" spans="1:6" x14ac:dyDescent="0.25">
      <c r="A35" s="9"/>
      <c r="B35" s="6" t="s">
        <v>32</v>
      </c>
      <c r="C35" s="6" t="s">
        <v>12</v>
      </c>
      <c r="D35" s="13">
        <v>500</v>
      </c>
      <c r="E35" s="15">
        <v>106</v>
      </c>
      <c r="F35" s="9">
        <v>53000</v>
      </c>
    </row>
    <row r="36" spans="1:6" x14ac:dyDescent="0.25">
      <c r="A36" s="9"/>
      <c r="B36" s="6" t="s">
        <v>33</v>
      </c>
      <c r="C36" s="6" t="s">
        <v>12</v>
      </c>
      <c r="D36" s="7">
        <v>1000</v>
      </c>
      <c r="E36" s="8">
        <v>7</v>
      </c>
      <c r="F36" s="7">
        <v>7000</v>
      </c>
    </row>
    <row r="37" spans="1:6" x14ac:dyDescent="0.25">
      <c r="A37" s="7"/>
      <c r="B37" s="6" t="s">
        <v>34</v>
      </c>
      <c r="C37" s="6" t="s">
        <v>12</v>
      </c>
      <c r="D37" s="7">
        <v>4500</v>
      </c>
      <c r="E37" s="8">
        <v>9</v>
      </c>
      <c r="F37" s="9">
        <v>40500</v>
      </c>
    </row>
    <row r="38" spans="1:6" x14ac:dyDescent="0.25">
      <c r="A38" s="9"/>
      <c r="B38" s="6" t="s">
        <v>35</v>
      </c>
      <c r="C38" s="6" t="s">
        <v>12</v>
      </c>
      <c r="D38" s="7">
        <v>1500</v>
      </c>
      <c r="E38" s="11">
        <v>31</v>
      </c>
      <c r="F38" s="9">
        <v>46500</v>
      </c>
    </row>
    <row r="39" spans="1:6" x14ac:dyDescent="0.25">
      <c r="A39" s="9"/>
      <c r="B39" s="6" t="s">
        <v>36</v>
      </c>
      <c r="C39" s="6" t="s">
        <v>12</v>
      </c>
      <c r="D39" s="7">
        <v>1500</v>
      </c>
      <c r="E39" s="11">
        <v>11</v>
      </c>
      <c r="F39" s="9">
        <v>16500</v>
      </c>
    </row>
    <row r="40" spans="1:6" x14ac:dyDescent="0.25">
      <c r="A40" s="9"/>
      <c r="B40" s="6" t="s">
        <v>37</v>
      </c>
      <c r="C40" s="6" t="s">
        <v>12</v>
      </c>
      <c r="D40" s="7">
        <v>1300</v>
      </c>
      <c r="E40" s="11">
        <v>26</v>
      </c>
      <c r="F40" s="9">
        <v>33800</v>
      </c>
    </row>
    <row r="41" spans="1:6" x14ac:dyDescent="0.25">
      <c r="A41" s="9"/>
      <c r="B41" s="6" t="s">
        <v>38</v>
      </c>
      <c r="C41" s="6" t="s">
        <v>12</v>
      </c>
      <c r="D41" s="13">
        <v>600</v>
      </c>
      <c r="E41" s="11">
        <v>56</v>
      </c>
      <c r="F41" s="9">
        <v>33600</v>
      </c>
    </row>
    <row r="42" spans="1:6" x14ac:dyDescent="0.25">
      <c r="A42" s="9"/>
      <c r="B42" s="6" t="s">
        <v>39</v>
      </c>
      <c r="C42" s="6" t="s">
        <v>22</v>
      </c>
      <c r="D42" s="10">
        <v>0</v>
      </c>
      <c r="E42" s="8">
        <v>7</v>
      </c>
      <c r="F42" s="10">
        <v>0</v>
      </c>
    </row>
    <row r="43" spans="1:6" x14ac:dyDescent="0.25">
      <c r="A43" s="10"/>
      <c r="B43" s="6" t="s">
        <v>39</v>
      </c>
      <c r="C43" s="6" t="s">
        <v>23</v>
      </c>
      <c r="D43" s="13">
        <v>960</v>
      </c>
      <c r="E43" s="8">
        <v>5</v>
      </c>
      <c r="F43" s="7">
        <v>4800</v>
      </c>
    </row>
    <row r="44" spans="1:6" x14ac:dyDescent="0.25">
      <c r="A44" s="7"/>
      <c r="B44" s="6" t="s">
        <v>39</v>
      </c>
      <c r="C44" s="6" t="s">
        <v>14</v>
      </c>
      <c r="D44" s="7">
        <v>1080</v>
      </c>
      <c r="E44" s="8">
        <v>4</v>
      </c>
      <c r="F44" s="7">
        <v>4320</v>
      </c>
    </row>
    <row r="45" spans="1:6" x14ac:dyDescent="0.25">
      <c r="A45" s="7"/>
      <c r="B45" s="6" t="s">
        <v>39</v>
      </c>
      <c r="C45" s="6" t="s">
        <v>12</v>
      </c>
      <c r="D45" s="7">
        <v>1200</v>
      </c>
      <c r="E45" s="15">
        <v>169</v>
      </c>
      <c r="F45" s="16">
        <v>202800</v>
      </c>
    </row>
    <row r="46" spans="1:6" x14ac:dyDescent="0.25">
      <c r="A46" s="16"/>
      <c r="B46" s="6" t="s">
        <v>40</v>
      </c>
      <c r="C46" s="6" t="s">
        <v>22</v>
      </c>
      <c r="D46" s="10">
        <v>0</v>
      </c>
      <c r="E46" s="8">
        <v>2</v>
      </c>
      <c r="F46" s="10">
        <v>0</v>
      </c>
    </row>
    <row r="47" spans="1:6" x14ac:dyDescent="0.25">
      <c r="A47" s="10"/>
      <c r="B47" s="6" t="s">
        <v>40</v>
      </c>
      <c r="C47" s="6" t="s">
        <v>14</v>
      </c>
      <c r="D47" s="13">
        <v>720</v>
      </c>
      <c r="E47" s="8">
        <v>2</v>
      </c>
      <c r="F47" s="7">
        <v>1440</v>
      </c>
    </row>
    <row r="48" spans="1:6" x14ac:dyDescent="0.25">
      <c r="A48" s="7"/>
      <c r="B48" s="6" t="s">
        <v>40</v>
      </c>
      <c r="C48" s="6" t="s">
        <v>12</v>
      </c>
      <c r="D48" s="13">
        <v>800</v>
      </c>
      <c r="E48" s="11">
        <v>96</v>
      </c>
      <c r="F48" s="9">
        <v>76800</v>
      </c>
    </row>
    <row r="49" spans="1:7" x14ac:dyDescent="0.25">
      <c r="A49" s="9"/>
      <c r="B49" s="6" t="s">
        <v>41</v>
      </c>
      <c r="C49" s="6" t="s">
        <v>12</v>
      </c>
      <c r="D49" s="10">
        <v>1200</v>
      </c>
      <c r="E49" s="15">
        <v>467</v>
      </c>
      <c r="F49" s="9">
        <v>560400</v>
      </c>
    </row>
    <row r="50" spans="1:7" x14ac:dyDescent="0.25">
      <c r="A50" s="9"/>
      <c r="B50" s="6" t="s">
        <v>41</v>
      </c>
      <c r="C50" s="6" t="s">
        <v>12</v>
      </c>
      <c r="D50" s="10">
        <v>1275</v>
      </c>
      <c r="E50" s="15">
        <v>418</v>
      </c>
      <c r="F50" s="7">
        <v>532950</v>
      </c>
    </row>
    <row r="51" spans="1:7" x14ac:dyDescent="0.25">
      <c r="A51" s="9"/>
      <c r="B51" s="6" t="s">
        <v>59</v>
      </c>
      <c r="C51" s="6" t="s">
        <v>12</v>
      </c>
      <c r="D51" s="10">
        <v>800</v>
      </c>
      <c r="E51" s="15">
        <v>109</v>
      </c>
      <c r="F51" s="7">
        <v>87200</v>
      </c>
    </row>
    <row r="52" spans="1:7" x14ac:dyDescent="0.25">
      <c r="A52" s="10"/>
      <c r="B52" s="6" t="s">
        <v>42</v>
      </c>
      <c r="C52" s="6" t="s">
        <v>12</v>
      </c>
      <c r="D52" s="10">
        <v>850</v>
      </c>
      <c r="E52" s="15">
        <v>261</v>
      </c>
      <c r="F52" s="7">
        <v>221850</v>
      </c>
    </row>
    <row r="53" spans="1:7" x14ac:dyDescent="0.25">
      <c r="A53" s="19"/>
      <c r="B53" s="20" t="s">
        <v>43</v>
      </c>
      <c r="C53" s="20"/>
      <c r="D53" s="19"/>
      <c r="E53" s="21">
        <f>SUM(E7:E52)</f>
        <v>33125</v>
      </c>
      <c r="F53" s="22">
        <f>SUM(F7:F52)</f>
        <v>38023710</v>
      </c>
      <c r="G53" s="27"/>
    </row>
    <row r="54" spans="1:7" x14ac:dyDescent="0.25">
      <c r="C54" s="40" t="s">
        <v>57</v>
      </c>
      <c r="D54" s="41"/>
      <c r="E54" s="42">
        <f>SUM(G46,E8,E9,E13,E14,E15,E16,E18,E19,E20,E21,E22,E24,E25,E26,E27,E28,E32,E33,E42,E43,E44,E45,E46,E47,E48,E49,E52)</f>
        <v>31524</v>
      </c>
      <c r="F54" s="43">
        <f>SUM(F8,F9,F13,F14,F15,F16,F18,F19,F20,F21,F22,F24,F25,F26,F27,F28,F32,F33,F42,F43,F44,F45,F46,F47,F48,F49,F50,F51,F52)</f>
        <v>37211210</v>
      </c>
    </row>
    <row r="55" spans="1:7" x14ac:dyDescent="0.25">
      <c r="A55" s="1"/>
      <c r="B55" s="33" t="s">
        <v>58</v>
      </c>
      <c r="C55" s="28"/>
      <c r="E55" s="30">
        <f>SUM(E53-E54)</f>
        <v>1601</v>
      </c>
      <c r="F55" s="29">
        <f>SUM(F53-F54)</f>
        <v>812500</v>
      </c>
    </row>
    <row r="58" spans="1:7" ht="15.75" x14ac:dyDescent="0.25">
      <c r="A58" s="3" t="s">
        <v>44</v>
      </c>
    </row>
    <row r="60" spans="1:7" x14ac:dyDescent="0.25">
      <c r="A60" s="4" t="s">
        <v>5</v>
      </c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</row>
    <row r="61" spans="1:7" x14ac:dyDescent="0.25">
      <c r="A61" s="7"/>
      <c r="B61" s="6" t="s">
        <v>62</v>
      </c>
      <c r="C61" s="6" t="s">
        <v>22</v>
      </c>
      <c r="D61" s="10">
        <v>0</v>
      </c>
      <c r="E61" s="12">
        <v>1072</v>
      </c>
      <c r="F61" s="10">
        <v>0</v>
      </c>
      <c r="G61">
        <f>1500*E61</f>
        <v>1608000</v>
      </c>
    </row>
    <row r="62" spans="1:7" x14ac:dyDescent="0.25">
      <c r="A62" s="7"/>
      <c r="B62" s="6" t="s">
        <v>63</v>
      </c>
      <c r="C62" s="6" t="s">
        <v>22</v>
      </c>
      <c r="D62" s="10">
        <v>0</v>
      </c>
      <c r="E62" s="8">
        <v>15</v>
      </c>
      <c r="F62" s="10">
        <v>0</v>
      </c>
      <c r="G62">
        <f>1000*E62</f>
        <v>15000</v>
      </c>
    </row>
    <row r="63" spans="1:7" x14ac:dyDescent="0.25">
      <c r="A63" s="10"/>
      <c r="B63" s="6" t="s">
        <v>64</v>
      </c>
      <c r="C63" s="6" t="s">
        <v>22</v>
      </c>
      <c r="D63" s="10">
        <v>0</v>
      </c>
      <c r="E63" s="15">
        <v>192</v>
      </c>
      <c r="F63" s="10">
        <v>0</v>
      </c>
      <c r="G63">
        <f>1000*E63</f>
        <v>192000</v>
      </c>
    </row>
    <row r="64" spans="1:7" x14ac:dyDescent="0.25">
      <c r="A64" s="10"/>
      <c r="B64" s="6" t="s">
        <v>65</v>
      </c>
      <c r="C64" s="6" t="s">
        <v>22</v>
      </c>
      <c r="D64" s="10">
        <v>0</v>
      </c>
      <c r="E64" s="8">
        <v>4</v>
      </c>
      <c r="F64" s="10">
        <v>0</v>
      </c>
      <c r="G64">
        <f>500*E64</f>
        <v>2000</v>
      </c>
    </row>
    <row r="65" spans="1:7" x14ac:dyDescent="0.25">
      <c r="A65" s="10"/>
      <c r="B65" s="6" t="s">
        <v>66</v>
      </c>
      <c r="C65" s="6" t="s">
        <v>22</v>
      </c>
      <c r="D65" s="10">
        <v>0</v>
      </c>
      <c r="E65" s="8">
        <v>7</v>
      </c>
      <c r="F65" s="10">
        <v>0</v>
      </c>
      <c r="G65">
        <f>1200*E65</f>
        <v>8400</v>
      </c>
    </row>
    <row r="66" spans="1:7" x14ac:dyDescent="0.25">
      <c r="A66" s="10"/>
      <c r="B66" s="6" t="s">
        <v>67</v>
      </c>
      <c r="C66" s="6" t="s">
        <v>22</v>
      </c>
      <c r="D66" s="10">
        <v>0</v>
      </c>
      <c r="E66" s="8">
        <v>2</v>
      </c>
      <c r="F66" s="10">
        <v>0</v>
      </c>
      <c r="G66">
        <f>800*E66</f>
        <v>1600</v>
      </c>
    </row>
    <row r="67" spans="1:7" x14ac:dyDescent="0.25">
      <c r="A67" s="24"/>
      <c r="B67" s="20" t="s">
        <v>43</v>
      </c>
      <c r="C67" s="20"/>
      <c r="D67" s="24"/>
      <c r="E67" s="25">
        <v>1292</v>
      </c>
      <c r="F67" s="26">
        <v>0</v>
      </c>
    </row>
    <row r="68" spans="1:7" x14ac:dyDescent="0.25">
      <c r="C68" s="36" t="s">
        <v>69</v>
      </c>
      <c r="D68" s="37"/>
      <c r="E68" s="37"/>
      <c r="F68" s="39">
        <f>G68</f>
        <v>1827000</v>
      </c>
      <c r="G68">
        <f>SUM(G61:G67)</f>
        <v>1827000</v>
      </c>
    </row>
    <row r="70" spans="1:7" ht="15.75" x14ac:dyDescent="0.25">
      <c r="A70" s="3" t="s">
        <v>45</v>
      </c>
    </row>
    <row r="72" spans="1:7" x14ac:dyDescent="0.25">
      <c r="A72" s="4" t="s">
        <v>5</v>
      </c>
      <c r="B72" s="4" t="s">
        <v>6</v>
      </c>
      <c r="C72" s="4" t="s">
        <v>7</v>
      </c>
      <c r="D72" s="4" t="s">
        <v>8</v>
      </c>
      <c r="E72" s="4" t="s">
        <v>9</v>
      </c>
      <c r="F72" s="4" t="s">
        <v>10</v>
      </c>
    </row>
    <row r="73" spans="1:7" x14ac:dyDescent="0.25">
      <c r="A73" s="10"/>
      <c r="B73" s="6" t="s">
        <v>62</v>
      </c>
      <c r="C73" s="6" t="s">
        <v>23</v>
      </c>
      <c r="D73" s="7">
        <v>1200</v>
      </c>
      <c r="E73" s="15">
        <v>685</v>
      </c>
      <c r="F73" s="16">
        <v>822000</v>
      </c>
      <c r="G73">
        <f>1500*E73</f>
        <v>1027500</v>
      </c>
    </row>
    <row r="74" spans="1:7" x14ac:dyDescent="0.25">
      <c r="A74" s="16"/>
      <c r="B74" s="6" t="s">
        <v>64</v>
      </c>
      <c r="C74" s="6" t="s">
        <v>23</v>
      </c>
      <c r="D74" s="13">
        <v>800</v>
      </c>
      <c r="E74" s="15">
        <v>202</v>
      </c>
      <c r="F74" s="16">
        <v>161600</v>
      </c>
      <c r="G74">
        <f>1000*E74</f>
        <v>202000</v>
      </c>
    </row>
    <row r="75" spans="1:7" x14ac:dyDescent="0.25">
      <c r="A75" s="16"/>
      <c r="B75" s="6" t="s">
        <v>68</v>
      </c>
      <c r="C75" s="6" t="s">
        <v>23</v>
      </c>
      <c r="D75" s="13">
        <v>960</v>
      </c>
      <c r="E75" s="8">
        <v>5</v>
      </c>
      <c r="F75" s="7">
        <v>4800</v>
      </c>
      <c r="G75">
        <f>1200*E75</f>
        <v>6000</v>
      </c>
    </row>
    <row r="76" spans="1:7" x14ac:dyDescent="0.25">
      <c r="A76" s="26"/>
      <c r="B76" s="20" t="s">
        <v>43</v>
      </c>
      <c r="C76" s="20"/>
      <c r="D76" s="26"/>
      <c r="E76" s="23">
        <v>892</v>
      </c>
      <c r="F76" s="24">
        <v>988400</v>
      </c>
    </row>
    <row r="77" spans="1:7" x14ac:dyDescent="0.25">
      <c r="C77" s="36" t="s">
        <v>69</v>
      </c>
      <c r="D77" s="37"/>
      <c r="E77" s="37"/>
      <c r="F77" s="38">
        <f>SUM(G77-F76)</f>
        <v>247100</v>
      </c>
      <c r="G77">
        <f>SUM(G73:G76)</f>
        <v>1235500</v>
      </c>
    </row>
    <row r="78" spans="1:7" x14ac:dyDescent="0.25">
      <c r="C78" s="34"/>
      <c r="F78" s="32"/>
    </row>
    <row r="79" spans="1:7" x14ac:dyDescent="0.25">
      <c r="C79" s="35" t="s">
        <v>70</v>
      </c>
      <c r="F79" s="44">
        <f>SUM(F77,F68)</f>
        <v>2074100</v>
      </c>
    </row>
    <row r="81" spans="1:3" ht="15.75" x14ac:dyDescent="0.25">
      <c r="A81" s="3" t="s">
        <v>46</v>
      </c>
    </row>
    <row r="83" spans="1:3" x14ac:dyDescent="0.25">
      <c r="A83" s="4" t="s">
        <v>47</v>
      </c>
      <c r="B83" s="4" t="s">
        <v>48</v>
      </c>
      <c r="C83" s="4" t="s">
        <v>49</v>
      </c>
    </row>
    <row r="84" spans="1:3" x14ac:dyDescent="0.25">
      <c r="A84" s="6" t="s">
        <v>50</v>
      </c>
      <c r="B84" s="14">
        <v>8083781</v>
      </c>
      <c r="C84" s="22">
        <f>F53</f>
        <v>38023710</v>
      </c>
    </row>
    <row r="85" spans="1:3" x14ac:dyDescent="0.25">
      <c r="A85" s="20" t="s">
        <v>43</v>
      </c>
      <c r="B85" s="14">
        <v>8083781</v>
      </c>
      <c r="C85" s="22">
        <f>F53</f>
        <v>38023710</v>
      </c>
    </row>
    <row r="88" spans="1:3" ht="15.75" x14ac:dyDescent="0.25">
      <c r="A88" s="3" t="s">
        <v>51</v>
      </c>
    </row>
    <row r="90" spans="1:3" x14ac:dyDescent="0.25">
      <c r="A90" s="4" t="s">
        <v>52</v>
      </c>
      <c r="B90" s="4" t="s">
        <v>53</v>
      </c>
    </row>
    <row r="91" spans="1:3" x14ac:dyDescent="0.25">
      <c r="A91" s="6" t="s">
        <v>54</v>
      </c>
      <c r="B91" s="18">
        <v>24572020</v>
      </c>
    </row>
    <row r="92" spans="1:3" x14ac:dyDescent="0.25">
      <c r="A92" s="6" t="s">
        <v>55</v>
      </c>
      <c r="B92" s="18">
        <v>10632390</v>
      </c>
    </row>
    <row r="93" spans="1:3" x14ac:dyDescent="0.25">
      <c r="A93" s="6" t="s">
        <v>56</v>
      </c>
      <c r="B93" s="14">
        <v>1416900</v>
      </c>
    </row>
    <row r="94" spans="1:3" x14ac:dyDescent="0.25">
      <c r="A94" s="6" t="s">
        <v>60</v>
      </c>
      <c r="B94" s="14">
        <v>1402400</v>
      </c>
    </row>
    <row r="95" spans="1:3" x14ac:dyDescent="0.25">
      <c r="A95" s="20" t="s">
        <v>43</v>
      </c>
      <c r="B95" s="22">
        <f>SUM(B91:B94)</f>
        <v>38023710</v>
      </c>
    </row>
    <row r="97" spans="1:1" ht="15.75" x14ac:dyDescent="0.25">
      <c r="A97" s="3"/>
    </row>
  </sheetData>
  <pageMargins left="1.4960629921259843" right="0.70866141732283472" top="0.74803149606299213" bottom="0.74803149606299213" header="0" footer="0"/>
  <pageSetup paperSize="9" scale="52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2018-10-17T18:25:49Z</cp:lastPrinted>
  <dcterms:created xsi:type="dcterms:W3CDTF">2018-10-17T08:24:52Z</dcterms:created>
  <dcterms:modified xsi:type="dcterms:W3CDTF">2018-10-17T18:26:31Z</dcterms:modified>
</cp:coreProperties>
</file>